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po.es\DEPO\USUARIOS\bibiana.redondo\Escritorio\"/>
    </mc:Choice>
  </mc:AlternateContent>
  <bookViews>
    <workbookView xWindow="0" yWindow="0" windowWidth="28800" windowHeight="12225"/>
  </bookViews>
  <sheets>
    <sheet name="Gastos 2023" sheetId="4" r:id="rId1"/>
  </sheets>
  <definedNames>
    <definedName name="_xlnm._FilterDatabase" localSheetId="0" hidden="1">'Gastos 2023'!$B$8:$M$52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4" l="1"/>
  <c r="M23" i="4" l="1"/>
  <c r="M14" i="4"/>
  <c r="M38" i="4"/>
  <c r="M19" i="4" l="1"/>
  <c r="M20" i="4"/>
  <c r="M21" i="4"/>
  <c r="M22" i="4"/>
  <c r="M18" i="4"/>
  <c r="M10" i="4"/>
  <c r="M48" i="4"/>
  <c r="M43" i="4"/>
  <c r="M24" i="4" l="1"/>
  <c r="M50" i="4"/>
  <c r="M49" i="4"/>
  <c r="M46" i="4"/>
  <c r="M47" i="4" s="1"/>
  <c r="M44" i="4"/>
  <c r="M45" i="4" s="1"/>
  <c r="M41" i="4"/>
  <c r="M40" i="4"/>
  <c r="M37" i="4"/>
  <c r="M36" i="4"/>
  <c r="M34" i="4"/>
  <c r="M33" i="4"/>
  <c r="M31" i="4"/>
  <c r="M32" i="4" s="1"/>
  <c r="M29" i="4"/>
  <c r="M30" i="4" s="1"/>
  <c r="M27" i="4"/>
  <c r="M28" i="4" s="1"/>
  <c r="M25" i="4"/>
  <c r="M26" i="4" s="1"/>
  <c r="M16" i="4"/>
  <c r="M17" i="4" s="1"/>
  <c r="M13" i="4"/>
  <c r="M12" i="4"/>
  <c r="M11" i="4"/>
  <c r="M39" i="4" l="1"/>
  <c r="M42" i="4"/>
  <c r="M15" i="4"/>
  <c r="M51" i="4"/>
  <c r="M35" i="4"/>
</calcChain>
</file>

<file path=xl/comments1.xml><?xml version="1.0" encoding="utf-8"?>
<comments xmlns="http://schemas.openxmlformats.org/spreadsheetml/2006/main">
  <authors>
    <author>Nicole Álvarez Civeira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Validación</t>
        </r>
      </text>
    </comment>
  </commentList>
</comments>
</file>

<file path=xl/sharedStrings.xml><?xml version="1.0" encoding="utf-8"?>
<sst xmlns="http://schemas.openxmlformats.org/spreadsheetml/2006/main" count="205" uniqueCount="75">
  <si>
    <t xml:space="preserve">Persoa interesada </t>
  </si>
  <si>
    <t>Cargo</t>
  </si>
  <si>
    <t>Datas</t>
  </si>
  <si>
    <t>Concepto</t>
  </si>
  <si>
    <t>Lugar</t>
  </si>
  <si>
    <t>Total</t>
  </si>
  <si>
    <t>Total =</t>
  </si>
  <si>
    <r>
      <t xml:space="preserve">Outros </t>
    </r>
    <r>
      <rPr>
        <b/>
        <sz val="8"/>
        <color theme="1"/>
        <rFont val="Corbel"/>
        <family val="2"/>
      </rPr>
      <t>(peaxes, aparcadoiros, inscripcións, matrículas...)</t>
    </r>
  </si>
  <si>
    <t>Desprazamentos</t>
  </si>
  <si>
    <t>Dietas</t>
  </si>
  <si>
    <t>Procedemento</t>
  </si>
  <si>
    <t>Aloxamento</t>
  </si>
  <si>
    <t>Manutención</t>
  </si>
  <si>
    <t xml:space="preserve">                                            </t>
  </si>
  <si>
    <t xml:space="preserve"> </t>
  </si>
  <si>
    <t>Nº EXPEDIENTE</t>
  </si>
  <si>
    <t>Total=</t>
  </si>
  <si>
    <t>CORPORACION 2023-2027</t>
  </si>
  <si>
    <t>BASTOS MIGUEZ, MARIA SANDRA</t>
  </si>
  <si>
    <t>Deputada</t>
  </si>
  <si>
    <t>Nómina</t>
  </si>
  <si>
    <t>Presentación "Referentes Galeas"</t>
  </si>
  <si>
    <t>Madrid</t>
  </si>
  <si>
    <t>CASTRO DOMINGUEZ, MARÍA NAVA</t>
  </si>
  <si>
    <t>Asistencia á presentación do "Manual de ontoloxía do turismo"</t>
  </si>
  <si>
    <t xml:space="preserve">Nómina </t>
  </si>
  <si>
    <t>Deputado</t>
  </si>
  <si>
    <t>ALVAREZ CARRERO, ROBERTO</t>
  </si>
  <si>
    <t>Asistencia a reunións e sesións de organos colexiados</t>
  </si>
  <si>
    <t>LOMBA RODRIGUEZ, BEATRIZ</t>
  </si>
  <si>
    <t>xullo a setembro</t>
  </si>
  <si>
    <t>Outubro</t>
  </si>
  <si>
    <t>Xullo a Outubro</t>
  </si>
  <si>
    <t xml:space="preserve">RODRIGUEZ PUMAR, MARIA MANUELA </t>
  </si>
  <si>
    <t xml:space="preserve">Xullo a Setembro </t>
  </si>
  <si>
    <t>VAZQUEZ ALMUIÑA, JESUS</t>
  </si>
  <si>
    <t>ORTEGA IÑARREA, MARIA REMEDIOS</t>
  </si>
  <si>
    <t>Caixa Fixa</t>
  </si>
  <si>
    <t>LOPEZ DIEGUEZ, LUIS</t>
  </si>
  <si>
    <t>Presidente</t>
  </si>
  <si>
    <t>Asistencia á recepción con motivo da Festa Nacional</t>
  </si>
  <si>
    <t>12 de outubro</t>
  </si>
  <si>
    <t>COUSELO TORRES, MARIA ISABEL</t>
  </si>
  <si>
    <t>Asistencia á Foro Urbano de España</t>
  </si>
  <si>
    <t>Granada</t>
  </si>
  <si>
    <t>16 e 17 novembro</t>
  </si>
  <si>
    <t>5 ao 7 novembro</t>
  </si>
  <si>
    <t>Asistencia a Feira turistica internacional WTM, WORL TRADE MARKET</t>
  </si>
  <si>
    <t>Londres</t>
  </si>
  <si>
    <t>Asistencia ó Foro Urbano de España</t>
  </si>
  <si>
    <t>TOURIS ROMERO, JAVIER</t>
  </si>
  <si>
    <t>Asistencia ó almorzo informativo sobre o FORUM EUROPA</t>
  </si>
  <si>
    <t>17  novembro</t>
  </si>
  <si>
    <t>FERNANDEZ-TAPIAS NUÑEZ, MARTA</t>
  </si>
  <si>
    <t>Vicepresidenta 1ª</t>
  </si>
  <si>
    <t>28 novembro</t>
  </si>
  <si>
    <t xml:space="preserve">Asistencia ó acto de entrega de premios como ganadores do concurso POCTEP-Interreg Cooperation Day </t>
  </si>
  <si>
    <t>Caceres</t>
  </si>
  <si>
    <t>Pontevedra</t>
  </si>
  <si>
    <t>Xullo e Agosto</t>
  </si>
  <si>
    <t>Agosto, Setembro e Outubro</t>
  </si>
  <si>
    <t>Outubro a Novembro</t>
  </si>
  <si>
    <t>Novembro</t>
  </si>
  <si>
    <t>GÓMEZ DÍAZ, GORKA</t>
  </si>
  <si>
    <t>IGLESIAS GONZALEZ, ANA LAURA</t>
  </si>
  <si>
    <t>RODRIGUEZ PUMAR, MARIA MANUELA</t>
  </si>
  <si>
    <t>19 e 20 decembro</t>
  </si>
  <si>
    <t>Asistencia aos actos enmarcados na presentación oficial do recorrido "La vuelta 2024"</t>
  </si>
  <si>
    <t>Decembro</t>
  </si>
  <si>
    <t>IDN</t>
  </si>
  <si>
    <t>IEK = Kms</t>
  </si>
  <si>
    <t>GASTOS DE VIAXE DAS PERSOAS DEPUTADAS NO ANO 2023</t>
  </si>
  <si>
    <t>TOTAL GASTOS DE VÍAXE ANO 2023 =</t>
  </si>
  <si>
    <t>20  setembro</t>
  </si>
  <si>
    <t>13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</si>
</sst>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 tint="0.14999847407452621"/>
      <name val="Corbel"/>
      <family val="2"/>
    </font>
    <font>
      <b/>
      <sz val="9"/>
      <color theme="1"/>
      <name val="Corbel"/>
      <family val="2"/>
    </font>
    <font>
      <b/>
      <sz val="8"/>
      <color theme="1"/>
      <name val="Corbel"/>
      <family val="2"/>
    </font>
    <font>
      <sz val="9"/>
      <color theme="1"/>
      <name val="Corbel"/>
      <family val="2"/>
    </font>
    <font>
      <sz val="10"/>
      <color theme="1"/>
      <name val="Corbel"/>
      <family val="2"/>
    </font>
    <font>
      <b/>
      <sz val="12"/>
      <color theme="0"/>
      <name val="Corbel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alibri"/>
      <family val="2"/>
      <scheme val="minor"/>
    </font>
    <font>
      <sz val="10"/>
      <color theme="0"/>
      <name val="Corbel"/>
      <family val="2"/>
    </font>
    <font>
      <b/>
      <u/>
      <sz val="20"/>
      <color rgb="FF667667"/>
      <name val="Corbel"/>
      <family val="2"/>
    </font>
    <font>
      <b/>
      <sz val="14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66766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7667"/>
      </left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 style="medium">
        <color indexed="64"/>
      </left>
      <right style="medium">
        <color rgb="FF667667"/>
      </right>
      <top style="medium">
        <color indexed="64"/>
      </top>
      <bottom style="medium">
        <color rgb="FF667667"/>
      </bottom>
      <diagonal/>
    </border>
    <border>
      <left style="medium">
        <color rgb="FF667667"/>
      </left>
      <right style="medium">
        <color rgb="FF667667"/>
      </right>
      <top style="medium">
        <color indexed="64"/>
      </top>
      <bottom style="medium">
        <color rgb="FF667667"/>
      </bottom>
      <diagonal/>
    </border>
    <border>
      <left style="medium">
        <color rgb="FF667667"/>
      </left>
      <right style="medium">
        <color indexed="64"/>
      </right>
      <top style="medium">
        <color indexed="64"/>
      </top>
      <bottom style="medium">
        <color rgb="FF667667"/>
      </bottom>
      <diagonal/>
    </border>
    <border>
      <left style="medium">
        <color indexed="64"/>
      </left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 style="medium">
        <color rgb="FF667667"/>
      </left>
      <right style="medium">
        <color indexed="64"/>
      </right>
      <top style="medium">
        <color rgb="FF667667"/>
      </top>
      <bottom style="medium">
        <color rgb="FF667667"/>
      </bottom>
      <diagonal/>
    </border>
    <border>
      <left style="medium">
        <color indexed="64"/>
      </left>
      <right style="medium">
        <color rgb="FF667667"/>
      </right>
      <top style="medium">
        <color rgb="FF667667"/>
      </top>
      <bottom style="medium">
        <color indexed="64"/>
      </bottom>
      <diagonal/>
    </border>
    <border>
      <left style="medium">
        <color rgb="FF667667"/>
      </left>
      <right style="medium">
        <color rgb="FF667667"/>
      </right>
      <top style="medium">
        <color rgb="FF667667"/>
      </top>
      <bottom style="medium">
        <color indexed="64"/>
      </bottom>
      <diagonal/>
    </border>
    <border>
      <left style="medium">
        <color rgb="FF667667"/>
      </left>
      <right style="medium">
        <color indexed="64"/>
      </right>
      <top style="medium">
        <color rgb="FF667667"/>
      </top>
      <bottom style="medium">
        <color indexed="64"/>
      </bottom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68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Font="1"/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wrapText="1"/>
    </xf>
    <xf numFmtId="164" fontId="12" fillId="0" borderId="0" xfId="0" applyNumberFormat="1" applyFont="1"/>
    <xf numFmtId="0" fontId="12" fillId="0" borderId="0" xfId="0" applyFont="1"/>
    <xf numFmtId="0" fontId="0" fillId="7" borderId="0" xfId="0" applyFill="1"/>
    <xf numFmtId="0" fontId="5" fillId="7" borderId="0" xfId="0" applyFont="1" applyFill="1" applyAlignment="1">
      <alignment wrapText="1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wrapText="1"/>
    </xf>
    <xf numFmtId="0" fontId="10" fillId="7" borderId="0" xfId="0" applyFont="1" applyFill="1" applyAlignment="1">
      <alignment wrapText="1"/>
    </xf>
    <xf numFmtId="0" fontId="13" fillId="7" borderId="0" xfId="0" applyFont="1" applyFill="1" applyAlignment="1">
      <alignment horizontal="center" wrapText="1"/>
    </xf>
    <xf numFmtId="0" fontId="0" fillId="7" borderId="0" xfId="0" applyFont="1" applyFill="1"/>
    <xf numFmtId="8" fontId="0" fillId="7" borderId="0" xfId="0" applyNumberFormat="1" applyFont="1" applyFill="1"/>
    <xf numFmtId="8" fontId="0" fillId="7" borderId="0" xfId="0" applyNumberFormat="1" applyFill="1"/>
    <xf numFmtId="0" fontId="2" fillId="2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vertical="center" wrapText="1"/>
    </xf>
    <xf numFmtId="14" fontId="4" fillId="7" borderId="6" xfId="0" applyNumberFormat="1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8" fontId="4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 wrapText="1"/>
    </xf>
    <xf numFmtId="8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8" fontId="4" fillId="0" borderId="6" xfId="0" applyNumberFormat="1" applyFont="1" applyFill="1" applyBorder="1" applyAlignment="1">
      <alignment horizontal="center" vertical="center" wrapText="1"/>
    </xf>
    <xf numFmtId="0" fontId="12" fillId="7" borderId="0" xfId="0" applyFont="1" applyFill="1"/>
    <xf numFmtId="0" fontId="6" fillId="8" borderId="1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8" fontId="6" fillId="8" borderId="3" xfId="0" applyNumberFormat="1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8" fontId="10" fillId="7" borderId="11" xfId="0" applyNumberFormat="1" applyFont="1" applyFill="1" applyBorder="1" applyAlignment="1">
      <alignment horizontal="right" vertical="center" wrapText="1"/>
    </xf>
    <xf numFmtId="8" fontId="4" fillId="4" borderId="10" xfId="0" applyNumberFormat="1" applyFont="1" applyFill="1" applyBorder="1" applyAlignment="1">
      <alignment horizontal="center" vertical="center" wrapText="1"/>
    </xf>
    <xf numFmtId="8" fontId="11" fillId="4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8" fontId="10" fillId="0" borderId="11" xfId="0" applyNumberFormat="1" applyFont="1" applyFill="1" applyBorder="1" applyAlignment="1">
      <alignment horizontal="right" vertical="center" wrapText="1"/>
    </xf>
    <xf numFmtId="8" fontId="4" fillId="4" borderId="12" xfId="0" applyNumberFormat="1" applyFont="1" applyFill="1" applyBorder="1" applyAlignment="1">
      <alignment horizontal="center" vertical="center" wrapText="1"/>
    </xf>
    <xf numFmtId="8" fontId="4" fillId="4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4" fontId="4" fillId="4" borderId="13" xfId="0" applyNumberFormat="1" applyFont="1" applyFill="1" applyBorder="1" applyAlignment="1">
      <alignment horizontal="center" vertical="center" wrapText="1"/>
    </xf>
    <xf numFmtId="8" fontId="11" fillId="4" borderId="14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wrapText="1"/>
    </xf>
    <xf numFmtId="0" fontId="14" fillId="7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right" vertical="center" wrapText="1"/>
    </xf>
    <xf numFmtId="8" fontId="4" fillId="4" borderId="10" xfId="0" applyNumberFormat="1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colors>
    <mruColors>
      <color rgb="FF008000"/>
      <color rgb="FF6676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3</xdr:col>
      <xdr:colOff>133350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14E4238-752F-40D3-822A-078A82FF38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33350"/>
          <a:ext cx="18669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workbookViewId="0">
      <selection activeCell="D19" sqref="D19"/>
    </sheetView>
  </sheetViews>
  <sheetFormatPr baseColWidth="10" defaultRowHeight="15.75" x14ac:dyDescent="0.25"/>
  <cols>
    <col min="1" max="1" width="3" bestFit="1" customWidth="1"/>
    <col min="2" max="2" width="14.28515625" customWidth="1"/>
    <col min="3" max="3" width="12" bestFit="1" customWidth="1"/>
    <col min="4" max="4" width="37" customWidth="1"/>
    <col min="6" max="6" width="8.7109375" customWidth="1"/>
    <col min="7" max="7" width="53.7109375" customWidth="1"/>
    <col min="9" max="9" width="13.7109375" bestFit="1" customWidth="1"/>
    <col min="10" max="10" width="14.85546875" bestFit="1" customWidth="1"/>
    <col min="11" max="11" width="15.7109375" bestFit="1" customWidth="1"/>
    <col min="12" max="12" width="14.42578125" customWidth="1"/>
    <col min="13" max="13" width="14.5703125" style="9" bestFit="1" customWidth="1"/>
    <col min="14" max="14" width="13.85546875" bestFit="1" customWidth="1"/>
  </cols>
  <sheetData>
    <row r="1" spans="1:17" x14ac:dyDescent="0.25">
      <c r="A1" s="10"/>
      <c r="B1" s="10"/>
      <c r="C1" s="61"/>
      <c r="D1" s="61"/>
      <c r="E1" s="62" t="s">
        <v>17</v>
      </c>
      <c r="F1" s="62"/>
      <c r="G1" s="62"/>
      <c r="H1" s="62"/>
      <c r="I1" s="11"/>
      <c r="J1" s="11"/>
      <c r="K1" s="11"/>
      <c r="L1" s="11"/>
      <c r="M1" s="14"/>
      <c r="N1" s="10"/>
      <c r="O1" s="10"/>
      <c r="P1" s="10"/>
      <c r="Q1" s="10"/>
    </row>
    <row r="2" spans="1:17" x14ac:dyDescent="0.25">
      <c r="A2" s="10"/>
      <c r="B2" s="10"/>
      <c r="C2" s="11"/>
      <c r="D2" s="12"/>
      <c r="E2" s="62"/>
      <c r="F2" s="62"/>
      <c r="G2" s="62"/>
      <c r="H2" s="62"/>
      <c r="I2" s="11"/>
      <c r="J2" s="11"/>
      <c r="K2" s="11"/>
      <c r="L2" s="11"/>
      <c r="M2" s="14"/>
      <c r="N2" s="10"/>
      <c r="O2" s="10"/>
      <c r="P2" s="10"/>
      <c r="Q2" s="10"/>
    </row>
    <row r="3" spans="1:17" x14ac:dyDescent="0.25">
      <c r="A3" s="10"/>
      <c r="B3" s="10"/>
      <c r="C3" s="11"/>
      <c r="D3" s="12"/>
      <c r="E3" s="62"/>
      <c r="F3" s="62"/>
      <c r="G3" s="62"/>
      <c r="H3" s="62"/>
      <c r="I3" s="11"/>
      <c r="J3" s="11"/>
      <c r="K3" s="11"/>
      <c r="L3" s="11"/>
      <c r="M3" s="14"/>
      <c r="N3" s="10"/>
      <c r="O3" s="10"/>
      <c r="P3" s="10"/>
      <c r="Q3" s="10"/>
    </row>
    <row r="4" spans="1:17" x14ac:dyDescent="0.25">
      <c r="A4" s="10"/>
      <c r="B4" s="10"/>
      <c r="C4" s="11"/>
      <c r="D4" s="12"/>
      <c r="E4" s="13"/>
      <c r="F4" s="13"/>
      <c r="G4" s="13"/>
      <c r="H4" s="13"/>
      <c r="I4" s="11"/>
      <c r="J4" s="11"/>
      <c r="K4" s="11"/>
      <c r="L4" s="11"/>
      <c r="M4" s="14"/>
      <c r="N4" s="10"/>
      <c r="O4" s="10"/>
      <c r="P4" s="10"/>
      <c r="Q4" s="10"/>
    </row>
    <row r="5" spans="1:17" x14ac:dyDescent="0.25">
      <c r="A5" s="10"/>
      <c r="B5" s="10"/>
      <c r="C5" s="11"/>
      <c r="D5" s="12"/>
      <c r="E5" s="13"/>
      <c r="F5" s="13"/>
      <c r="G5" s="13"/>
      <c r="H5" s="13"/>
      <c r="I5" s="15" t="s">
        <v>69</v>
      </c>
      <c r="J5" s="15"/>
      <c r="K5" s="15" t="s">
        <v>70</v>
      </c>
      <c r="L5" s="11"/>
      <c r="M5" s="14"/>
      <c r="N5" s="10"/>
      <c r="O5" s="10"/>
      <c r="P5" s="10"/>
      <c r="Q5" s="10"/>
    </row>
    <row r="6" spans="1:17" ht="9" customHeight="1" thickBot="1" x14ac:dyDescent="0.3">
      <c r="A6" s="10"/>
      <c r="B6" s="10"/>
      <c r="C6" s="11"/>
      <c r="D6" s="12"/>
      <c r="E6" s="13"/>
      <c r="F6" s="13"/>
      <c r="G6" s="13"/>
      <c r="H6" s="13"/>
      <c r="I6" s="11"/>
      <c r="J6" s="11"/>
      <c r="K6" s="11"/>
      <c r="L6" s="11"/>
      <c r="M6" s="14"/>
      <c r="N6" s="10"/>
      <c r="O6" s="10"/>
      <c r="P6" s="10"/>
      <c r="Q6" s="10"/>
    </row>
    <row r="7" spans="1:17" ht="24.95" customHeight="1" thickBot="1" x14ac:dyDescent="0.3">
      <c r="A7" s="10"/>
      <c r="B7" s="53" t="s">
        <v>71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10"/>
      <c r="O7" s="10"/>
      <c r="P7" s="10"/>
      <c r="Q7" s="10"/>
    </row>
    <row r="8" spans="1:17" ht="15.75" customHeight="1" thickBot="1" x14ac:dyDescent="0.3">
      <c r="A8" s="10"/>
      <c r="B8" s="51" t="s">
        <v>15</v>
      </c>
      <c r="C8" s="56" t="s">
        <v>10</v>
      </c>
      <c r="D8" s="56" t="s">
        <v>0</v>
      </c>
      <c r="E8" s="56" t="s">
        <v>1</v>
      </c>
      <c r="F8" s="56" t="s">
        <v>2</v>
      </c>
      <c r="G8" s="56" t="s">
        <v>3</v>
      </c>
      <c r="H8" s="56" t="s">
        <v>4</v>
      </c>
      <c r="I8" s="60" t="s">
        <v>9</v>
      </c>
      <c r="J8" s="60"/>
      <c r="K8" s="56" t="s">
        <v>8</v>
      </c>
      <c r="L8" s="56" t="s">
        <v>7</v>
      </c>
      <c r="M8" s="58" t="s">
        <v>5</v>
      </c>
      <c r="N8" s="10"/>
      <c r="O8" s="10"/>
      <c r="P8" s="10"/>
      <c r="Q8" s="10"/>
    </row>
    <row r="9" spans="1:17" ht="45" customHeight="1" thickBot="1" x14ac:dyDescent="0.3">
      <c r="A9" s="10"/>
      <c r="B9" s="52"/>
      <c r="C9" s="57"/>
      <c r="D9" s="57"/>
      <c r="E9" s="57"/>
      <c r="F9" s="57"/>
      <c r="G9" s="57"/>
      <c r="H9" s="57"/>
      <c r="I9" s="19" t="s">
        <v>12</v>
      </c>
      <c r="J9" s="19" t="s">
        <v>11</v>
      </c>
      <c r="K9" s="57"/>
      <c r="L9" s="57"/>
      <c r="M9" s="59"/>
      <c r="N9" s="10"/>
      <c r="O9" s="10"/>
      <c r="P9" s="10"/>
      <c r="Q9" s="10"/>
    </row>
    <row r="10" spans="1:17" s="5" customFormat="1" ht="36.75" thickBot="1" x14ac:dyDescent="0.3">
      <c r="A10" s="16"/>
      <c r="B10" s="37">
        <v>2023069420</v>
      </c>
      <c r="C10" s="20" t="s">
        <v>25</v>
      </c>
      <c r="D10" s="21" t="s">
        <v>27</v>
      </c>
      <c r="E10" s="22" t="s">
        <v>26</v>
      </c>
      <c r="F10" s="23" t="s">
        <v>60</v>
      </c>
      <c r="G10" s="24" t="s">
        <v>28</v>
      </c>
      <c r="H10" s="24" t="s">
        <v>58</v>
      </c>
      <c r="I10" s="25"/>
      <c r="J10" s="25"/>
      <c r="K10" s="25">
        <v>443.66</v>
      </c>
      <c r="L10" s="25">
        <v>127</v>
      </c>
      <c r="M10" s="38">
        <f>K10+L10+I10+J10</f>
        <v>570.66000000000008</v>
      </c>
      <c r="N10" s="16"/>
      <c r="O10" s="16"/>
      <c r="P10" s="16"/>
      <c r="Q10" s="16"/>
    </row>
    <row r="11" spans="1:17" s="5" customFormat="1" ht="24.95" customHeight="1" thickBot="1" x14ac:dyDescent="0.3">
      <c r="A11" s="16"/>
      <c r="B11" s="37">
        <v>2023070828</v>
      </c>
      <c r="C11" s="20" t="s">
        <v>25</v>
      </c>
      <c r="D11" s="21" t="s">
        <v>27</v>
      </c>
      <c r="E11" s="22" t="s">
        <v>26</v>
      </c>
      <c r="F11" s="23" t="s">
        <v>31</v>
      </c>
      <c r="G11" s="24" t="s">
        <v>28</v>
      </c>
      <c r="H11" s="24" t="s">
        <v>58</v>
      </c>
      <c r="I11" s="25"/>
      <c r="J11" s="25"/>
      <c r="K11" s="25">
        <v>159.12</v>
      </c>
      <c r="L11" s="25">
        <v>56.6</v>
      </c>
      <c r="M11" s="38">
        <f t="shared" ref="M11:M50" si="0">K11+L11+I11+J11</f>
        <v>215.72</v>
      </c>
      <c r="N11" s="16"/>
      <c r="O11" s="16"/>
      <c r="P11" s="16"/>
      <c r="Q11" s="16"/>
    </row>
    <row r="12" spans="1:17" s="5" customFormat="1" ht="24.95" customHeight="1" thickBot="1" x14ac:dyDescent="0.3">
      <c r="A12" s="16"/>
      <c r="B12" s="37">
        <v>2023071394</v>
      </c>
      <c r="C12" s="20" t="s">
        <v>37</v>
      </c>
      <c r="D12" s="26" t="s">
        <v>27</v>
      </c>
      <c r="E12" s="22" t="s">
        <v>26</v>
      </c>
      <c r="F12" s="23" t="s">
        <v>55</v>
      </c>
      <c r="G12" s="24" t="s">
        <v>56</v>
      </c>
      <c r="H12" s="24" t="s">
        <v>57</v>
      </c>
      <c r="I12" s="25">
        <v>53.34</v>
      </c>
      <c r="J12" s="25">
        <v>52</v>
      </c>
      <c r="K12" s="25"/>
      <c r="L12" s="25"/>
      <c r="M12" s="38">
        <f t="shared" si="0"/>
        <v>105.34</v>
      </c>
      <c r="N12" s="16"/>
      <c r="O12" s="16"/>
      <c r="P12" s="16"/>
      <c r="Q12" s="16"/>
    </row>
    <row r="13" spans="1:17" s="5" customFormat="1" ht="24.95" customHeight="1" thickBot="1" x14ac:dyDescent="0.3">
      <c r="A13" s="16"/>
      <c r="B13" s="37">
        <v>2023075995</v>
      </c>
      <c r="C13" s="20" t="s">
        <v>20</v>
      </c>
      <c r="D13" s="21" t="s">
        <v>27</v>
      </c>
      <c r="E13" s="22" t="s">
        <v>26</v>
      </c>
      <c r="F13" s="23" t="s">
        <v>62</v>
      </c>
      <c r="G13" s="24" t="s">
        <v>28</v>
      </c>
      <c r="H13" s="24" t="s">
        <v>58</v>
      </c>
      <c r="I13" s="25"/>
      <c r="J13" s="25"/>
      <c r="K13" s="25">
        <v>127.92</v>
      </c>
      <c r="L13" s="25">
        <v>42.5</v>
      </c>
      <c r="M13" s="38">
        <f t="shared" si="0"/>
        <v>170.42000000000002</v>
      </c>
      <c r="N13" s="16"/>
      <c r="O13" s="16"/>
      <c r="P13" s="16"/>
      <c r="Q13" s="16"/>
    </row>
    <row r="14" spans="1:17" s="5" customFormat="1" ht="24.95" customHeight="1" thickBot="1" x14ac:dyDescent="0.3">
      <c r="A14" s="16"/>
      <c r="B14" s="37">
        <v>2024002234</v>
      </c>
      <c r="C14" s="20" t="s">
        <v>20</v>
      </c>
      <c r="D14" s="21" t="s">
        <v>27</v>
      </c>
      <c r="E14" s="22" t="s">
        <v>26</v>
      </c>
      <c r="F14" s="23" t="s">
        <v>68</v>
      </c>
      <c r="G14" s="24" t="s">
        <v>28</v>
      </c>
      <c r="H14" s="24" t="s">
        <v>58</v>
      </c>
      <c r="I14" s="25"/>
      <c r="J14" s="25"/>
      <c r="K14" s="25">
        <v>170.56</v>
      </c>
      <c r="L14" s="25">
        <v>57.25</v>
      </c>
      <c r="M14" s="38">
        <f t="shared" si="0"/>
        <v>227.81</v>
      </c>
      <c r="N14" s="16"/>
      <c r="O14" s="16"/>
      <c r="P14" s="16"/>
      <c r="Q14" s="16"/>
    </row>
    <row r="15" spans="1:17" s="5" customFormat="1" ht="16.5" thickBot="1" x14ac:dyDescent="0.3">
      <c r="A15" s="16"/>
      <c r="B15" s="39"/>
      <c r="C15" s="27"/>
      <c r="D15" s="28"/>
      <c r="E15" s="29"/>
      <c r="F15" s="30"/>
      <c r="G15" s="29"/>
      <c r="H15" s="29"/>
      <c r="I15" s="49" t="s">
        <v>6</v>
      </c>
      <c r="J15" s="49"/>
      <c r="K15" s="49"/>
      <c r="L15" s="49"/>
      <c r="M15" s="40">
        <f>SUM(M10:M14)</f>
        <v>1289.95</v>
      </c>
      <c r="N15" s="16"/>
      <c r="O15" s="16"/>
      <c r="P15" s="16"/>
      <c r="Q15" s="16"/>
    </row>
    <row r="16" spans="1:17" s="5" customFormat="1" ht="24.95" customHeight="1" thickBot="1" x14ac:dyDescent="0.3">
      <c r="A16" s="16"/>
      <c r="B16" s="41">
        <v>2023059738</v>
      </c>
      <c r="C16" s="24" t="s">
        <v>20</v>
      </c>
      <c r="D16" s="21" t="s">
        <v>18</v>
      </c>
      <c r="E16" s="31" t="s">
        <v>19</v>
      </c>
      <c r="F16" s="23" t="s">
        <v>73</v>
      </c>
      <c r="G16" s="24" t="s">
        <v>21</v>
      </c>
      <c r="H16" s="24" t="s">
        <v>22</v>
      </c>
      <c r="I16" s="32">
        <v>26.67</v>
      </c>
      <c r="J16" s="32"/>
      <c r="K16" s="32">
        <v>530</v>
      </c>
      <c r="L16" s="32"/>
      <c r="M16" s="42">
        <f t="shared" si="0"/>
        <v>556.66999999999996</v>
      </c>
      <c r="N16" s="16"/>
      <c r="O16" s="16"/>
      <c r="P16" s="16"/>
      <c r="Q16" s="16"/>
    </row>
    <row r="17" spans="1:17" s="5" customFormat="1" ht="16.5" thickBot="1" x14ac:dyDescent="0.3">
      <c r="A17" s="16"/>
      <c r="B17" s="39"/>
      <c r="C17" s="27"/>
      <c r="D17" s="28"/>
      <c r="E17" s="29"/>
      <c r="F17" s="30"/>
      <c r="G17" s="29"/>
      <c r="H17" s="29"/>
      <c r="I17" s="49" t="s">
        <v>6</v>
      </c>
      <c r="J17" s="49"/>
      <c r="K17" s="49"/>
      <c r="L17" s="49"/>
      <c r="M17" s="40">
        <f>SUM(M16)</f>
        <v>556.66999999999996</v>
      </c>
      <c r="N17" s="16"/>
      <c r="O17" s="16"/>
      <c r="P17" s="16"/>
      <c r="Q17" s="16"/>
    </row>
    <row r="18" spans="1:17" ht="24.95" customHeight="1" thickBot="1" x14ac:dyDescent="0.3">
      <c r="A18" s="16"/>
      <c r="B18" s="41">
        <v>2023058908</v>
      </c>
      <c r="C18" s="24" t="s">
        <v>25</v>
      </c>
      <c r="D18" s="21" t="s">
        <v>23</v>
      </c>
      <c r="E18" s="31" t="s">
        <v>19</v>
      </c>
      <c r="F18" s="23" t="s">
        <v>74</v>
      </c>
      <c r="G18" s="24" t="s">
        <v>24</v>
      </c>
      <c r="H18" s="24" t="s">
        <v>22</v>
      </c>
      <c r="I18" s="25">
        <v>26.67</v>
      </c>
      <c r="J18" s="25"/>
      <c r="K18" s="25">
        <v>429</v>
      </c>
      <c r="L18" s="25"/>
      <c r="M18" s="42">
        <f>K18+L18+I18+J18</f>
        <v>455.67</v>
      </c>
      <c r="N18" s="16"/>
      <c r="O18" s="10"/>
      <c r="P18" s="10"/>
      <c r="Q18" s="10"/>
    </row>
    <row r="19" spans="1:17" ht="24.95" customHeight="1" thickBot="1" x14ac:dyDescent="0.3">
      <c r="A19" s="16"/>
      <c r="B19" s="41">
        <v>2023069416</v>
      </c>
      <c r="C19" s="24" t="s">
        <v>25</v>
      </c>
      <c r="D19" s="21" t="s">
        <v>23</v>
      </c>
      <c r="E19" s="31" t="s">
        <v>19</v>
      </c>
      <c r="F19" s="23" t="s">
        <v>59</v>
      </c>
      <c r="G19" s="24" t="s">
        <v>28</v>
      </c>
      <c r="H19" s="24" t="s">
        <v>22</v>
      </c>
      <c r="I19" s="25"/>
      <c r="J19" s="25"/>
      <c r="K19" s="25">
        <v>194.92</v>
      </c>
      <c r="L19" s="25">
        <v>25.7</v>
      </c>
      <c r="M19" s="42">
        <f t="shared" ref="M19:M23" si="1">K19+L19+I19+J19</f>
        <v>220.61999999999998</v>
      </c>
      <c r="N19" s="16"/>
      <c r="O19" s="10"/>
      <c r="P19" s="10"/>
      <c r="Q19" s="10"/>
    </row>
    <row r="20" spans="1:17" ht="24.95" customHeight="1" thickBot="1" x14ac:dyDescent="0.3">
      <c r="A20" s="16"/>
      <c r="B20" s="41">
        <v>2023066847</v>
      </c>
      <c r="C20" s="24" t="s">
        <v>37</v>
      </c>
      <c r="D20" s="21" t="s">
        <v>23</v>
      </c>
      <c r="E20" s="31" t="s">
        <v>19</v>
      </c>
      <c r="F20" s="23" t="s">
        <v>46</v>
      </c>
      <c r="G20" s="24" t="s">
        <v>47</v>
      </c>
      <c r="H20" s="24" t="s">
        <v>48</v>
      </c>
      <c r="I20" s="25">
        <v>182.7</v>
      </c>
      <c r="J20" s="25">
        <v>382</v>
      </c>
      <c r="K20" s="25">
        <v>365.6</v>
      </c>
      <c r="L20" s="25">
        <v>0</v>
      </c>
      <c r="M20" s="42">
        <f t="shared" si="1"/>
        <v>930.3</v>
      </c>
      <c r="N20" s="16"/>
      <c r="O20" s="10"/>
      <c r="P20" s="10"/>
      <c r="Q20" s="10"/>
    </row>
    <row r="21" spans="1:17" ht="24.95" customHeight="1" thickBot="1" x14ac:dyDescent="0.3">
      <c r="A21" s="16"/>
      <c r="B21" s="41">
        <v>2023075960</v>
      </c>
      <c r="C21" s="24" t="s">
        <v>25</v>
      </c>
      <c r="D21" s="21" t="s">
        <v>23</v>
      </c>
      <c r="E21" s="31" t="s">
        <v>19</v>
      </c>
      <c r="F21" s="23" t="s">
        <v>31</v>
      </c>
      <c r="G21" s="24" t="s">
        <v>28</v>
      </c>
      <c r="H21" s="24" t="s">
        <v>58</v>
      </c>
      <c r="I21" s="25"/>
      <c r="J21" s="25"/>
      <c r="K21" s="25">
        <v>243.36</v>
      </c>
      <c r="L21" s="25"/>
      <c r="M21" s="42">
        <f t="shared" si="1"/>
        <v>243.36</v>
      </c>
      <c r="N21" s="16"/>
      <c r="O21" s="10"/>
      <c r="P21" s="10"/>
      <c r="Q21" s="10"/>
    </row>
    <row r="22" spans="1:17" ht="24.95" customHeight="1" thickBot="1" x14ac:dyDescent="0.3">
      <c r="A22" s="16"/>
      <c r="B22" s="41">
        <v>2023075965</v>
      </c>
      <c r="C22" s="24" t="s">
        <v>25</v>
      </c>
      <c r="D22" s="21" t="s">
        <v>23</v>
      </c>
      <c r="E22" s="31" t="s">
        <v>19</v>
      </c>
      <c r="F22" s="23" t="s">
        <v>62</v>
      </c>
      <c r="G22" s="24" t="s">
        <v>28</v>
      </c>
      <c r="H22" s="24" t="s">
        <v>58</v>
      </c>
      <c r="I22" s="25"/>
      <c r="J22" s="25"/>
      <c r="K22" s="25">
        <v>243.36</v>
      </c>
      <c r="L22" s="25">
        <v>60.2</v>
      </c>
      <c r="M22" s="42">
        <f t="shared" si="1"/>
        <v>303.56</v>
      </c>
      <c r="N22" s="16"/>
      <c r="O22" s="10"/>
      <c r="P22" s="10"/>
      <c r="Q22" s="10"/>
    </row>
    <row r="23" spans="1:17" ht="24.95" customHeight="1" thickBot="1" x14ac:dyDescent="0.3">
      <c r="A23" s="16"/>
      <c r="B23" s="41">
        <v>2023075003</v>
      </c>
      <c r="C23" s="24" t="s">
        <v>25</v>
      </c>
      <c r="D23" s="21" t="s">
        <v>23</v>
      </c>
      <c r="E23" s="31" t="s">
        <v>19</v>
      </c>
      <c r="F23" s="23" t="s">
        <v>66</v>
      </c>
      <c r="G23" s="24" t="s">
        <v>67</v>
      </c>
      <c r="H23" s="24" t="s">
        <v>22</v>
      </c>
      <c r="I23" s="25">
        <v>26.67</v>
      </c>
      <c r="J23" s="25"/>
      <c r="K23" s="25">
        <v>261.22000000000003</v>
      </c>
      <c r="L23" s="25"/>
      <c r="M23" s="42">
        <f t="shared" si="1"/>
        <v>287.89000000000004</v>
      </c>
      <c r="N23" s="16"/>
      <c r="O23" s="10"/>
      <c r="P23" s="10"/>
      <c r="Q23" s="10"/>
    </row>
    <row r="24" spans="1:17" ht="16.5" thickBot="1" x14ac:dyDescent="0.3">
      <c r="A24" s="16"/>
      <c r="B24" s="66" t="s">
        <v>16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40">
        <f>SUM(M18:M23)</f>
        <v>2441.3999999999996</v>
      </c>
      <c r="N24" s="16"/>
      <c r="O24" s="10"/>
      <c r="P24" s="10"/>
      <c r="Q24" s="10"/>
    </row>
    <row r="25" spans="1:17" ht="24.75" thickBot="1" x14ac:dyDescent="0.3">
      <c r="A25" s="16"/>
      <c r="B25" s="41">
        <v>2023063539</v>
      </c>
      <c r="C25" s="24" t="s">
        <v>37</v>
      </c>
      <c r="D25" s="21" t="s">
        <v>42</v>
      </c>
      <c r="E25" s="31" t="s">
        <v>19</v>
      </c>
      <c r="F25" s="23" t="s">
        <v>45</v>
      </c>
      <c r="G25" s="24" t="s">
        <v>43</v>
      </c>
      <c r="H25" s="24" t="s">
        <v>44</v>
      </c>
      <c r="I25" s="25">
        <v>186.69</v>
      </c>
      <c r="J25" s="25">
        <v>362.5</v>
      </c>
      <c r="K25" s="25">
        <v>690.25</v>
      </c>
      <c r="L25" s="25"/>
      <c r="M25" s="42">
        <f t="shared" si="0"/>
        <v>1239.44</v>
      </c>
      <c r="N25" s="17"/>
      <c r="O25" s="18"/>
      <c r="P25" s="10"/>
      <c r="Q25" s="10"/>
    </row>
    <row r="26" spans="1:17" ht="16.5" thickBot="1" x14ac:dyDescent="0.3">
      <c r="A26" s="16"/>
      <c r="B26" s="66" t="s">
        <v>16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40">
        <f>M25</f>
        <v>1239.44</v>
      </c>
      <c r="N26" s="17"/>
      <c r="O26" s="18"/>
      <c r="P26" s="10"/>
      <c r="Q26" s="10"/>
    </row>
    <row r="27" spans="1:17" ht="24.95" customHeight="1" thickBot="1" x14ac:dyDescent="0.3">
      <c r="A27" s="16"/>
      <c r="B27" s="41">
        <v>2023076193</v>
      </c>
      <c r="C27" s="24" t="s">
        <v>25</v>
      </c>
      <c r="D27" s="21" t="s">
        <v>63</v>
      </c>
      <c r="E27" s="31" t="s">
        <v>26</v>
      </c>
      <c r="F27" s="23" t="s">
        <v>32</v>
      </c>
      <c r="G27" s="24" t="s">
        <v>28</v>
      </c>
      <c r="H27" s="24" t="s">
        <v>58</v>
      </c>
      <c r="I27" s="25"/>
      <c r="J27" s="25"/>
      <c r="K27" s="25">
        <v>110.25</v>
      </c>
      <c r="L27" s="25">
        <v>45.1</v>
      </c>
      <c r="M27" s="42">
        <f t="shared" si="0"/>
        <v>155.35</v>
      </c>
      <c r="N27" s="17"/>
      <c r="O27" s="18"/>
      <c r="P27" s="10"/>
      <c r="Q27" s="10"/>
    </row>
    <row r="28" spans="1:17" ht="16.5" thickBot="1" x14ac:dyDescent="0.3">
      <c r="A28" s="16"/>
      <c r="B28" s="66" t="s">
        <v>16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40">
        <f>M27</f>
        <v>155.35</v>
      </c>
      <c r="N28" s="17"/>
      <c r="O28" s="18"/>
      <c r="P28" s="10"/>
      <c r="Q28" s="10"/>
    </row>
    <row r="29" spans="1:17" ht="24.95" customHeight="1" thickBot="1" x14ac:dyDescent="0.3">
      <c r="A29" s="16"/>
      <c r="B29" s="41">
        <v>2023069660</v>
      </c>
      <c r="C29" s="24" t="s">
        <v>37</v>
      </c>
      <c r="D29" s="26" t="s">
        <v>53</v>
      </c>
      <c r="E29" s="31" t="s">
        <v>54</v>
      </c>
      <c r="F29" s="23" t="s">
        <v>52</v>
      </c>
      <c r="G29" s="24" t="s">
        <v>51</v>
      </c>
      <c r="H29" s="24" t="s">
        <v>22</v>
      </c>
      <c r="I29" s="32">
        <v>53.34</v>
      </c>
      <c r="J29" s="32"/>
      <c r="K29" s="32">
        <v>90.9</v>
      </c>
      <c r="L29" s="32"/>
      <c r="M29" s="42">
        <f t="shared" si="0"/>
        <v>144.24</v>
      </c>
      <c r="N29" s="17"/>
      <c r="O29" s="18"/>
      <c r="P29" s="10"/>
      <c r="Q29" s="10"/>
    </row>
    <row r="30" spans="1:17" ht="16.5" thickBot="1" x14ac:dyDescent="0.3">
      <c r="A30" s="16"/>
      <c r="B30" s="66" t="s">
        <v>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40">
        <f>M29</f>
        <v>144.24</v>
      </c>
      <c r="N30" s="16"/>
      <c r="O30" s="10"/>
      <c r="P30" s="10"/>
      <c r="Q30" s="10"/>
    </row>
    <row r="31" spans="1:17" ht="24.95" customHeight="1" thickBot="1" x14ac:dyDescent="0.3">
      <c r="A31" s="16"/>
      <c r="B31" s="41">
        <v>2023076208</v>
      </c>
      <c r="C31" s="24" t="s">
        <v>20</v>
      </c>
      <c r="D31" s="26" t="s">
        <v>64</v>
      </c>
      <c r="E31" s="31" t="s">
        <v>19</v>
      </c>
      <c r="F31" s="23" t="s">
        <v>32</v>
      </c>
      <c r="G31" s="24" t="s">
        <v>28</v>
      </c>
      <c r="H31" s="24" t="s">
        <v>58</v>
      </c>
      <c r="I31" s="32"/>
      <c r="J31" s="32"/>
      <c r="K31" s="32">
        <v>192.15</v>
      </c>
      <c r="L31" s="32">
        <v>53.7</v>
      </c>
      <c r="M31" s="42">
        <f t="shared" si="0"/>
        <v>245.85000000000002</v>
      </c>
      <c r="N31" s="16"/>
      <c r="O31" s="10"/>
      <c r="P31" s="10"/>
      <c r="Q31" s="10"/>
    </row>
    <row r="32" spans="1:17" ht="16.5" thickBot="1" x14ac:dyDescent="0.3">
      <c r="A32" s="16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40">
        <f>M31</f>
        <v>245.85000000000002</v>
      </c>
      <c r="N32" s="16"/>
      <c r="O32" s="10"/>
      <c r="P32" s="10"/>
      <c r="Q32" s="10"/>
    </row>
    <row r="33" spans="1:17" ht="24.95" customHeight="1" thickBot="1" x14ac:dyDescent="0.3">
      <c r="A33" s="16"/>
      <c r="B33" s="41">
        <v>2023071047</v>
      </c>
      <c r="C33" s="24" t="s">
        <v>25</v>
      </c>
      <c r="D33" s="26" t="s">
        <v>29</v>
      </c>
      <c r="E33" s="31" t="s">
        <v>19</v>
      </c>
      <c r="F33" s="23" t="s">
        <v>30</v>
      </c>
      <c r="G33" s="24" t="s">
        <v>28</v>
      </c>
      <c r="H33" s="24" t="s">
        <v>58</v>
      </c>
      <c r="I33" s="32"/>
      <c r="J33" s="32"/>
      <c r="K33" s="32">
        <v>213.3</v>
      </c>
      <c r="L33" s="32">
        <v>32.71</v>
      </c>
      <c r="M33" s="42">
        <f t="shared" si="0"/>
        <v>246.01000000000002</v>
      </c>
      <c r="N33" s="16"/>
      <c r="O33" s="10"/>
      <c r="P33" s="10"/>
      <c r="Q33" s="10"/>
    </row>
    <row r="34" spans="1:17" ht="24.95" customHeight="1" thickBot="1" x14ac:dyDescent="0.3">
      <c r="A34" s="16"/>
      <c r="B34" s="41">
        <v>2023076272</v>
      </c>
      <c r="C34" s="24" t="s">
        <v>25</v>
      </c>
      <c r="D34" s="26" t="s">
        <v>29</v>
      </c>
      <c r="E34" s="31" t="s">
        <v>19</v>
      </c>
      <c r="F34" s="23" t="s">
        <v>61</v>
      </c>
      <c r="G34" s="24" t="s">
        <v>28</v>
      </c>
      <c r="H34" s="24" t="s">
        <v>58</v>
      </c>
      <c r="I34" s="32"/>
      <c r="J34" s="32"/>
      <c r="K34" s="32">
        <v>147.41999999999999</v>
      </c>
      <c r="L34" s="32">
        <v>25.85</v>
      </c>
      <c r="M34" s="42">
        <f t="shared" si="0"/>
        <v>173.26999999999998</v>
      </c>
      <c r="N34" s="16"/>
      <c r="O34" s="10"/>
      <c r="P34" s="10"/>
      <c r="Q34" s="10"/>
    </row>
    <row r="35" spans="1:17" ht="16.5" thickBot="1" x14ac:dyDescent="0.3">
      <c r="A35" s="16"/>
      <c r="B35" s="66" t="s">
        <v>16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40">
        <f>M33+M34</f>
        <v>419.28</v>
      </c>
      <c r="N35" s="16"/>
      <c r="O35" s="10"/>
      <c r="P35" s="10"/>
      <c r="Q35" s="10"/>
    </row>
    <row r="36" spans="1:17" ht="24.95" customHeight="1" thickBot="1" x14ac:dyDescent="0.3">
      <c r="A36" s="16"/>
      <c r="B36" s="41">
        <v>2023063532</v>
      </c>
      <c r="C36" s="24" t="s">
        <v>37</v>
      </c>
      <c r="D36" s="26" t="s">
        <v>38</v>
      </c>
      <c r="E36" s="31" t="s">
        <v>39</v>
      </c>
      <c r="F36" s="23" t="s">
        <v>41</v>
      </c>
      <c r="G36" s="24" t="s">
        <v>40</v>
      </c>
      <c r="H36" s="24" t="s">
        <v>22</v>
      </c>
      <c r="I36" s="32"/>
      <c r="J36" s="32"/>
      <c r="K36" s="32">
        <v>227.12</v>
      </c>
      <c r="L36" s="32"/>
      <c r="M36" s="42">
        <f t="shared" si="0"/>
        <v>227.12</v>
      </c>
      <c r="N36" s="16"/>
      <c r="O36" s="10"/>
      <c r="P36" s="10"/>
      <c r="Q36" s="10"/>
    </row>
    <row r="37" spans="1:17" ht="24.95" customHeight="1" thickBot="1" x14ac:dyDescent="0.3">
      <c r="A37" s="16"/>
      <c r="B37" s="41">
        <v>2023069082</v>
      </c>
      <c r="C37" s="24" t="s">
        <v>37</v>
      </c>
      <c r="D37" s="26" t="s">
        <v>38</v>
      </c>
      <c r="E37" s="31" t="s">
        <v>39</v>
      </c>
      <c r="F37" s="23" t="s">
        <v>52</v>
      </c>
      <c r="G37" s="24" t="s">
        <v>51</v>
      </c>
      <c r="H37" s="24" t="s">
        <v>22</v>
      </c>
      <c r="I37" s="32">
        <v>53.34</v>
      </c>
      <c r="J37" s="32">
        <v>209</v>
      </c>
      <c r="K37" s="32">
        <v>323.12</v>
      </c>
      <c r="L37" s="32">
        <v>0</v>
      </c>
      <c r="M37" s="42">
        <f t="shared" si="0"/>
        <v>585.46</v>
      </c>
      <c r="N37" s="16"/>
      <c r="O37" s="10"/>
      <c r="P37" s="10"/>
      <c r="Q37" s="10"/>
    </row>
    <row r="38" spans="1:17" ht="24.95" customHeight="1" thickBot="1" x14ac:dyDescent="0.3">
      <c r="A38" s="16"/>
      <c r="B38" s="41">
        <v>2023074995</v>
      </c>
      <c r="C38" s="24" t="s">
        <v>25</v>
      </c>
      <c r="D38" s="26" t="s">
        <v>38</v>
      </c>
      <c r="E38" s="31" t="s">
        <v>39</v>
      </c>
      <c r="F38" s="23" t="s">
        <v>66</v>
      </c>
      <c r="G38" s="24" t="s">
        <v>67</v>
      </c>
      <c r="H38" s="24" t="s">
        <v>22</v>
      </c>
      <c r="I38" s="32">
        <v>53.34</v>
      </c>
      <c r="J38" s="32"/>
      <c r="K38" s="32">
        <v>283.12</v>
      </c>
      <c r="L38" s="32"/>
      <c r="M38" s="42">
        <f t="shared" si="0"/>
        <v>336.46000000000004</v>
      </c>
      <c r="N38" s="16"/>
      <c r="O38" s="10"/>
      <c r="P38" s="10"/>
      <c r="Q38" s="10"/>
    </row>
    <row r="39" spans="1:17" ht="16.5" thickBot="1" x14ac:dyDescent="0.3">
      <c r="A39" s="16"/>
      <c r="B39" s="66" t="s">
        <v>16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40">
        <f>SUM(M36:M38)</f>
        <v>1149.04</v>
      </c>
      <c r="N39" s="16"/>
      <c r="O39" s="10"/>
      <c r="P39" s="10"/>
      <c r="Q39" s="10"/>
    </row>
    <row r="40" spans="1:17" ht="24.95" customHeight="1" thickBot="1" x14ac:dyDescent="0.3">
      <c r="A40" s="16"/>
      <c r="B40" s="41">
        <v>2023071304</v>
      </c>
      <c r="C40" s="24" t="s">
        <v>25</v>
      </c>
      <c r="D40" s="26" t="s">
        <v>36</v>
      </c>
      <c r="E40" s="31" t="s">
        <v>19</v>
      </c>
      <c r="F40" s="23" t="s">
        <v>32</v>
      </c>
      <c r="G40" s="24" t="s">
        <v>28</v>
      </c>
      <c r="H40" s="24" t="s">
        <v>58</v>
      </c>
      <c r="I40" s="32"/>
      <c r="J40" s="32"/>
      <c r="K40" s="32">
        <v>122.61</v>
      </c>
      <c r="L40" s="32">
        <v>72</v>
      </c>
      <c r="M40" s="42">
        <f t="shared" si="0"/>
        <v>194.61</v>
      </c>
      <c r="N40" s="16"/>
      <c r="O40" s="10"/>
      <c r="P40" s="10"/>
      <c r="Q40" s="10"/>
    </row>
    <row r="41" spans="1:17" ht="24.95" customHeight="1" thickBot="1" x14ac:dyDescent="0.3">
      <c r="A41" s="16"/>
      <c r="B41" s="41">
        <v>2023076314</v>
      </c>
      <c r="C41" s="24" t="s">
        <v>20</v>
      </c>
      <c r="D41" s="26" t="s">
        <v>36</v>
      </c>
      <c r="E41" s="31" t="s">
        <v>19</v>
      </c>
      <c r="F41" s="23" t="s">
        <v>61</v>
      </c>
      <c r="G41" s="24" t="s">
        <v>28</v>
      </c>
      <c r="H41" s="24" t="s">
        <v>58</v>
      </c>
      <c r="I41" s="32"/>
      <c r="J41" s="32"/>
      <c r="K41" s="32">
        <v>47.58</v>
      </c>
      <c r="L41" s="32">
        <v>27.9</v>
      </c>
      <c r="M41" s="42">
        <f t="shared" si="0"/>
        <v>75.47999999999999</v>
      </c>
      <c r="N41" s="16"/>
      <c r="O41" s="10"/>
      <c r="P41" s="10"/>
      <c r="Q41" s="10"/>
    </row>
    <row r="42" spans="1:17" ht="16.5" thickBot="1" x14ac:dyDescent="0.3">
      <c r="A42" s="16"/>
      <c r="B42" s="39"/>
      <c r="C42" s="27"/>
      <c r="D42" s="28"/>
      <c r="E42" s="29"/>
      <c r="F42" s="30"/>
      <c r="G42" s="29"/>
      <c r="H42" s="29"/>
      <c r="I42" s="49"/>
      <c r="J42" s="49"/>
      <c r="K42" s="49"/>
      <c r="L42" s="49"/>
      <c r="M42" s="40">
        <f>M40+M41</f>
        <v>270.09000000000003</v>
      </c>
      <c r="N42" s="16"/>
      <c r="O42" s="10"/>
      <c r="P42" s="10"/>
      <c r="Q42" s="10"/>
    </row>
    <row r="43" spans="1:17" ht="24.95" customHeight="1" thickBot="1" x14ac:dyDescent="0.3">
      <c r="A43" s="16"/>
      <c r="B43" s="41">
        <v>2023070253</v>
      </c>
      <c r="C43" s="24" t="s">
        <v>25</v>
      </c>
      <c r="D43" s="26" t="s">
        <v>33</v>
      </c>
      <c r="E43" s="31" t="s">
        <v>19</v>
      </c>
      <c r="F43" s="23" t="s">
        <v>34</v>
      </c>
      <c r="G43" s="24" t="s">
        <v>28</v>
      </c>
      <c r="H43" s="24" t="s">
        <v>58</v>
      </c>
      <c r="I43" s="32"/>
      <c r="J43" s="32"/>
      <c r="K43" s="32">
        <v>100.5</v>
      </c>
      <c r="L43" s="32">
        <v>25.55</v>
      </c>
      <c r="M43" s="42">
        <f t="shared" ref="M43" si="2">K43+L43+I43+J43</f>
        <v>126.05</v>
      </c>
      <c r="N43" s="16"/>
      <c r="O43" s="10"/>
      <c r="P43" s="10"/>
      <c r="Q43" s="10"/>
    </row>
    <row r="44" spans="1:17" ht="24.95" customHeight="1" thickBot="1" x14ac:dyDescent="0.3">
      <c r="A44" s="16"/>
      <c r="B44" s="41">
        <v>2023076243</v>
      </c>
      <c r="C44" s="24" t="s">
        <v>20</v>
      </c>
      <c r="D44" s="26" t="s">
        <v>65</v>
      </c>
      <c r="E44" s="31" t="s">
        <v>19</v>
      </c>
      <c r="F44" s="23" t="s">
        <v>61</v>
      </c>
      <c r="G44" s="24" t="s">
        <v>28</v>
      </c>
      <c r="H44" s="24" t="s">
        <v>58</v>
      </c>
      <c r="I44" s="32"/>
      <c r="J44" s="32"/>
      <c r="K44" s="32">
        <v>143</v>
      </c>
      <c r="L44" s="32">
        <v>47.22</v>
      </c>
      <c r="M44" s="42">
        <f t="shared" si="0"/>
        <v>190.22</v>
      </c>
      <c r="N44" s="16"/>
      <c r="O44" s="10"/>
      <c r="P44" s="10"/>
      <c r="Q44" s="10"/>
    </row>
    <row r="45" spans="1:17" ht="16.5" thickBot="1" x14ac:dyDescent="0.3">
      <c r="A45" s="16"/>
      <c r="B45" s="39"/>
      <c r="C45" s="27"/>
      <c r="D45" s="28"/>
      <c r="E45" s="29"/>
      <c r="F45" s="30"/>
      <c r="G45" s="29"/>
      <c r="H45" s="29"/>
      <c r="I45" s="49" t="s">
        <v>6</v>
      </c>
      <c r="J45" s="49"/>
      <c r="K45" s="49"/>
      <c r="L45" s="49"/>
      <c r="M45" s="40">
        <f>M44+M43</f>
        <v>316.27</v>
      </c>
      <c r="N45" s="16"/>
      <c r="O45" s="10"/>
      <c r="P45" s="10"/>
      <c r="Q45" s="10"/>
    </row>
    <row r="46" spans="1:17" ht="24.95" customHeight="1" thickBot="1" x14ac:dyDescent="0.3">
      <c r="A46" s="16"/>
      <c r="B46" s="41">
        <v>2023067581</v>
      </c>
      <c r="C46" s="24" t="s">
        <v>37</v>
      </c>
      <c r="D46" s="26" t="s">
        <v>50</v>
      </c>
      <c r="E46" s="31" t="s">
        <v>26</v>
      </c>
      <c r="F46" s="23" t="s">
        <v>45</v>
      </c>
      <c r="G46" s="24" t="s">
        <v>49</v>
      </c>
      <c r="H46" s="24" t="s">
        <v>44</v>
      </c>
      <c r="I46" s="32">
        <v>186.69</v>
      </c>
      <c r="J46" s="32">
        <v>362.5</v>
      </c>
      <c r="K46" s="32">
        <v>699.6</v>
      </c>
      <c r="L46" s="32">
        <v>0</v>
      </c>
      <c r="M46" s="42">
        <f t="shared" si="0"/>
        <v>1248.79</v>
      </c>
      <c r="N46" s="16"/>
      <c r="O46" s="10"/>
      <c r="P46" s="10"/>
      <c r="Q46" s="10"/>
    </row>
    <row r="47" spans="1:17" ht="16.5" thickBot="1" x14ac:dyDescent="0.3">
      <c r="A47" s="16"/>
      <c r="B47" s="39"/>
      <c r="C47" s="27"/>
      <c r="D47" s="28"/>
      <c r="E47" s="29"/>
      <c r="F47" s="30"/>
      <c r="G47" s="29"/>
      <c r="H47" s="29"/>
      <c r="I47" s="49" t="s">
        <v>6</v>
      </c>
      <c r="J47" s="49"/>
      <c r="K47" s="49"/>
      <c r="L47" s="49"/>
      <c r="M47" s="40">
        <f>M46</f>
        <v>1248.79</v>
      </c>
      <c r="N47" s="16"/>
      <c r="O47" s="10"/>
      <c r="P47" s="10"/>
      <c r="Q47" s="10"/>
    </row>
    <row r="48" spans="1:17" ht="24.95" customHeight="1" thickBot="1" x14ac:dyDescent="0.3">
      <c r="A48" s="16"/>
      <c r="B48" s="41">
        <v>2023064617</v>
      </c>
      <c r="C48" s="24" t="s">
        <v>25</v>
      </c>
      <c r="D48" s="26" t="s">
        <v>35</v>
      </c>
      <c r="E48" s="31" t="s">
        <v>26</v>
      </c>
      <c r="F48" s="23" t="s">
        <v>32</v>
      </c>
      <c r="G48" s="24" t="s">
        <v>28</v>
      </c>
      <c r="H48" s="24" t="s">
        <v>58</v>
      </c>
      <c r="I48" s="32"/>
      <c r="J48" s="32"/>
      <c r="K48" s="32">
        <v>482.4</v>
      </c>
      <c r="L48" s="32">
        <v>208</v>
      </c>
      <c r="M48" s="42">
        <f>I48+J48+K48+L48</f>
        <v>690.4</v>
      </c>
      <c r="N48" s="16"/>
      <c r="O48" s="10"/>
      <c r="P48" s="10"/>
      <c r="Q48" s="10"/>
    </row>
    <row r="49" spans="1:17" ht="24.95" customHeight="1" thickBot="1" x14ac:dyDescent="0.3">
      <c r="A49" s="16"/>
      <c r="B49" s="41">
        <v>2023067663</v>
      </c>
      <c r="C49" s="24" t="s">
        <v>25</v>
      </c>
      <c r="D49" s="26" t="s">
        <v>35</v>
      </c>
      <c r="E49" s="31" t="s">
        <v>26</v>
      </c>
      <c r="F49" s="23" t="s">
        <v>31</v>
      </c>
      <c r="G49" s="24" t="s">
        <v>28</v>
      </c>
      <c r="H49" s="24" t="s">
        <v>58</v>
      </c>
      <c r="I49" s="32"/>
      <c r="J49" s="32"/>
      <c r="K49" s="32">
        <v>93.6</v>
      </c>
      <c r="L49" s="32">
        <v>34.299999999999997</v>
      </c>
      <c r="M49" s="42">
        <f t="shared" si="0"/>
        <v>127.89999999999999</v>
      </c>
      <c r="N49" s="16"/>
      <c r="O49" s="10"/>
      <c r="P49" s="10"/>
      <c r="Q49" s="10"/>
    </row>
    <row r="50" spans="1:17" ht="24.95" customHeight="1" thickBot="1" x14ac:dyDescent="0.3">
      <c r="A50" s="16"/>
      <c r="B50" s="41">
        <v>2023075972</v>
      </c>
      <c r="C50" s="24" t="s">
        <v>25</v>
      </c>
      <c r="D50" s="26" t="s">
        <v>35</v>
      </c>
      <c r="E50" s="31" t="s">
        <v>26</v>
      </c>
      <c r="F50" s="23" t="s">
        <v>62</v>
      </c>
      <c r="G50" s="24" t="s">
        <v>28</v>
      </c>
      <c r="H50" s="24" t="s">
        <v>58</v>
      </c>
      <c r="I50" s="32"/>
      <c r="J50" s="32"/>
      <c r="K50" s="32">
        <v>124.8</v>
      </c>
      <c r="L50" s="32">
        <v>48</v>
      </c>
      <c r="M50" s="42">
        <f t="shared" si="0"/>
        <v>172.8</v>
      </c>
      <c r="N50" s="16"/>
      <c r="O50" s="10"/>
      <c r="P50" s="10"/>
      <c r="Q50" s="10"/>
    </row>
    <row r="51" spans="1:17" ht="16.5" thickBot="1" x14ac:dyDescent="0.3">
      <c r="A51" s="16"/>
      <c r="B51" s="43"/>
      <c r="C51" s="44"/>
      <c r="D51" s="45"/>
      <c r="E51" s="46"/>
      <c r="F51" s="47"/>
      <c r="G51" s="46"/>
      <c r="H51" s="46"/>
      <c r="I51" s="50" t="s">
        <v>6</v>
      </c>
      <c r="J51" s="50"/>
      <c r="K51" s="50"/>
      <c r="L51" s="50"/>
      <c r="M51" s="48">
        <f>M49+M50+M48</f>
        <v>991.09999999999991</v>
      </c>
      <c r="N51" s="16"/>
      <c r="O51" s="10"/>
      <c r="P51" s="10"/>
      <c r="Q51" s="10"/>
    </row>
    <row r="52" spans="1:17" s="9" customFormat="1" ht="16.5" thickBot="1" x14ac:dyDescent="0.3">
      <c r="A52" s="33"/>
      <c r="B52" s="34"/>
      <c r="C52" s="35"/>
      <c r="D52" s="63" t="s">
        <v>72</v>
      </c>
      <c r="E52" s="64"/>
      <c r="F52" s="64"/>
      <c r="G52" s="64"/>
      <c r="H52" s="64"/>
      <c r="I52" s="64"/>
      <c r="J52" s="64"/>
      <c r="K52" s="64"/>
      <c r="L52" s="65"/>
      <c r="M52" s="36">
        <f>M15+M17+M24+M26+M28+M30+M32+M35+M39+M42+M45+M47+M51</f>
        <v>10467.469999999999</v>
      </c>
      <c r="N52" s="33"/>
      <c r="O52" s="33"/>
      <c r="P52" s="33"/>
      <c r="Q52" s="33"/>
    </row>
    <row r="53" spans="1:17" x14ac:dyDescent="0.25">
      <c r="A53" s="5"/>
      <c r="B53" s="5"/>
      <c r="C53" s="1"/>
      <c r="D53" s="4"/>
      <c r="E53" s="2"/>
      <c r="F53" s="2"/>
      <c r="G53" s="2"/>
      <c r="H53" s="2"/>
      <c r="I53" s="1"/>
      <c r="J53" s="1"/>
      <c r="K53" s="1"/>
      <c r="L53" s="1"/>
      <c r="M53" s="6"/>
    </row>
    <row r="54" spans="1:17" x14ac:dyDescent="0.25">
      <c r="A54" s="5"/>
      <c r="B54" s="5"/>
      <c r="C54" s="1"/>
      <c r="D54" s="4"/>
      <c r="E54" s="2"/>
      <c r="F54" s="2"/>
      <c r="G54" s="3"/>
      <c r="H54" s="2"/>
      <c r="I54" s="1"/>
      <c r="J54" s="1"/>
      <c r="K54" s="1"/>
      <c r="L54" s="1"/>
      <c r="M54" s="6"/>
    </row>
    <row r="55" spans="1:17" x14ac:dyDescent="0.25">
      <c r="A55" s="5"/>
      <c r="B55" s="5"/>
      <c r="D55" t="s">
        <v>14</v>
      </c>
      <c r="L55" s="1"/>
      <c r="M55" s="7"/>
    </row>
    <row r="56" spans="1:17" x14ac:dyDescent="0.25">
      <c r="A56" s="5"/>
      <c r="B56" s="5"/>
      <c r="L56" s="1"/>
      <c r="M56" s="6"/>
    </row>
    <row r="57" spans="1:17" x14ac:dyDescent="0.25">
      <c r="A57" s="5"/>
      <c r="B57" s="5"/>
      <c r="L57" s="1"/>
      <c r="M57" s="6"/>
    </row>
    <row r="58" spans="1:17" x14ac:dyDescent="0.25">
      <c r="A58" s="5"/>
      <c r="B58" s="5"/>
      <c r="L58" s="1"/>
      <c r="M58" s="6"/>
    </row>
    <row r="59" spans="1:17" x14ac:dyDescent="0.25">
      <c r="L59" s="1"/>
      <c r="M59" s="6"/>
    </row>
    <row r="60" spans="1:17" x14ac:dyDescent="0.25">
      <c r="L60" s="1"/>
      <c r="M60" s="6"/>
    </row>
    <row r="61" spans="1:17" x14ac:dyDescent="0.25">
      <c r="L61" s="1"/>
      <c r="M61" s="6"/>
    </row>
    <row r="62" spans="1:17" x14ac:dyDescent="0.25">
      <c r="L62" s="1"/>
      <c r="M62" s="6"/>
    </row>
    <row r="63" spans="1:17" x14ac:dyDescent="0.25">
      <c r="L63" s="1"/>
      <c r="M63" s="6"/>
    </row>
    <row r="64" spans="1:17" x14ac:dyDescent="0.25">
      <c r="L64" s="1"/>
      <c r="M64" s="6"/>
    </row>
    <row r="65" spans="8:13" x14ac:dyDescent="0.25">
      <c r="L65" s="1"/>
      <c r="M65" s="6"/>
    </row>
    <row r="66" spans="8:13" x14ac:dyDescent="0.25">
      <c r="L66" s="1"/>
      <c r="M66" s="6"/>
    </row>
    <row r="67" spans="8:13" x14ac:dyDescent="0.25">
      <c r="H67" t="s">
        <v>13</v>
      </c>
      <c r="L67" s="1"/>
      <c r="M67" s="6"/>
    </row>
    <row r="68" spans="8:13" x14ac:dyDescent="0.25">
      <c r="M68" s="8"/>
    </row>
    <row r="69" spans="8:13" x14ac:dyDescent="0.25">
      <c r="M69" s="8"/>
    </row>
    <row r="70" spans="8:13" x14ac:dyDescent="0.25">
      <c r="M70" s="8"/>
    </row>
    <row r="71" spans="8:13" x14ac:dyDescent="0.25">
      <c r="M71" s="8"/>
    </row>
    <row r="72" spans="8:13" x14ac:dyDescent="0.25">
      <c r="M72" s="8"/>
    </row>
  </sheetData>
  <autoFilter ref="B8:M52">
    <filterColumn colId="7" showButton="0"/>
  </autoFilter>
  <sortState ref="A10:N19">
    <sortCondition ref="A10:A19"/>
  </sortState>
  <mergeCells count="28">
    <mergeCell ref="D52:L52"/>
    <mergeCell ref="I17:L17"/>
    <mergeCell ref="B39:L39"/>
    <mergeCell ref="B35:L35"/>
    <mergeCell ref="B24:L24"/>
    <mergeCell ref="I45:L45"/>
    <mergeCell ref="B28:L28"/>
    <mergeCell ref="B26:L26"/>
    <mergeCell ref="B32:L32"/>
    <mergeCell ref="I42:L42"/>
    <mergeCell ref="B30:L30"/>
    <mergeCell ref="C1:D1"/>
    <mergeCell ref="E1:H3"/>
    <mergeCell ref="C8:C9"/>
    <mergeCell ref="D8:D9"/>
    <mergeCell ref="E8:E9"/>
    <mergeCell ref="F8:F9"/>
    <mergeCell ref="G8:G9"/>
    <mergeCell ref="H8:H9"/>
    <mergeCell ref="I15:L15"/>
    <mergeCell ref="I47:L47"/>
    <mergeCell ref="I51:L51"/>
    <mergeCell ref="B8:B9"/>
    <mergeCell ref="B7:M7"/>
    <mergeCell ref="L8:L9"/>
    <mergeCell ref="M8:M9"/>
    <mergeCell ref="I8:J8"/>
    <mergeCell ref="K8:K9"/>
  </mergeCells>
  <pageMargins left="0.7" right="0.7" top="0.75" bottom="0.75" header="0.3" footer="0.3"/>
  <pageSetup paperSize="9" scale="37" orientation="landscape" r:id="rId1"/>
  <ignoredErrors>
    <ignoredError sqref="M17 M49:M50 M44:M47 M39:M42 M30:M37 M15 M24:M2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Álvarez Civeira</dc:creator>
  <cp:lastModifiedBy>Bibiana Redondo Padín</cp:lastModifiedBy>
  <cp:lastPrinted>2024-04-11T10:47:42Z</cp:lastPrinted>
  <dcterms:created xsi:type="dcterms:W3CDTF">2019-08-28T07:40:01Z</dcterms:created>
  <dcterms:modified xsi:type="dcterms:W3CDTF">2024-04-11T10:50:02Z</dcterms:modified>
</cp:coreProperties>
</file>